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'Sheet1'!$A$1:$H$171</definedName>
  </definedNames>
  <calcPr fullCalcOnLoad="1"/>
</workbook>
</file>

<file path=xl/sharedStrings.xml><?xml version="1.0" encoding="utf-8"?>
<sst xmlns="http://schemas.openxmlformats.org/spreadsheetml/2006/main" count="142" uniqueCount="106">
  <si>
    <t>JOHN MASTER INDUSTRIES BERHAD - CO . NO. 114842-H</t>
  </si>
  <si>
    <t>QUARTERLY REPORT</t>
  </si>
  <si>
    <t>The figures have not been audited.</t>
  </si>
  <si>
    <t xml:space="preserve">       INDIVIDUAL QUARTER</t>
  </si>
  <si>
    <t xml:space="preserve">     CUMULATIVE QUARTER</t>
  </si>
  <si>
    <t>CURRENT YEAR</t>
  </si>
  <si>
    <t>PRECEDING YEAR</t>
  </si>
  <si>
    <t>QUARTER</t>
  </si>
  <si>
    <t>CORRESPONDING</t>
  </si>
  <si>
    <t>TO DATE</t>
  </si>
  <si>
    <t xml:space="preserve"> ENDED</t>
  </si>
  <si>
    <t>PERIOD</t>
  </si>
  <si>
    <t>30/09/2002</t>
  </si>
  <si>
    <t>30/09/2001</t>
  </si>
  <si>
    <t>RM'000</t>
  </si>
  <si>
    <t>Revenue</t>
  </si>
  <si>
    <t>N/A</t>
  </si>
  <si>
    <t>Operating Expenses</t>
  </si>
  <si>
    <t>Other Operating Income</t>
  </si>
  <si>
    <t>Profit from operations</t>
  </si>
  <si>
    <t>Finance Costs</t>
  </si>
  <si>
    <t>Investing Results :</t>
  </si>
  <si>
    <t>- share of profit in associate co</t>
  </si>
  <si>
    <t xml:space="preserve"> - gain on disposal of subsidiary</t>
  </si>
  <si>
    <t>Profit before taxation</t>
  </si>
  <si>
    <t>Taxation</t>
  </si>
  <si>
    <t>Profit after tax</t>
  </si>
  <si>
    <t>Minority interest</t>
  </si>
  <si>
    <t>Net profit for the period</t>
  </si>
  <si>
    <t>EPS - Basic    (sen)</t>
  </si>
  <si>
    <t>AS AT</t>
  </si>
  <si>
    <t>FINANCIAL</t>
  </si>
  <si>
    <t>31/03/2002</t>
  </si>
  <si>
    <t>Property, Plant and Equipment</t>
  </si>
  <si>
    <t>Intangible Assets</t>
  </si>
  <si>
    <t>Goodwill on Consolidation</t>
  </si>
  <si>
    <t>Associate Companies</t>
  </si>
  <si>
    <t>Land &amp; Development Expenditure</t>
  </si>
  <si>
    <t>Loan to a joint venture partner</t>
  </si>
  <si>
    <t>Current Assets</t>
  </si>
  <si>
    <t>Stocks</t>
  </si>
  <si>
    <t>Cash &amp; short term deposits</t>
  </si>
  <si>
    <t>Current Liabilities</t>
  </si>
  <si>
    <t>Short Term Borrowings</t>
  </si>
  <si>
    <t>Provision for taxation</t>
  </si>
  <si>
    <t>Net Current Assets / (Liabilities)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</si>
  <si>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</si>
  <si>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</si>
  <si>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</si>
  <si>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</si>
  <si>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</si>
  <si>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</si>
  <si>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</si>
  <si>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</si>
  <si>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</si>
  <si>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Repayment of bank borrowing</t>
  </si>
  <si>
    <t>CONDENSED CONSOLIDATED STATEMENTS OF CHANGES IN EQUITY</t>
  </si>
  <si>
    <t>Unappropriated</t>
  </si>
  <si>
    <t>Total</t>
  </si>
  <si>
    <t>Profits</t>
  </si>
  <si>
    <t>RM '000</t>
  </si>
  <si>
    <t>Balance at 1/4/02</t>
  </si>
  <si>
    <t>Profit for the year</t>
  </si>
  <si>
    <t>Issue of share during the year</t>
  </si>
  <si>
    <t>Net tangible assets per share (RM)</t>
  </si>
  <si>
    <t>AS AT PRECEDING</t>
  </si>
  <si>
    <t>Changes in working capital</t>
  </si>
  <si>
    <t>Cash used in operations</t>
  </si>
  <si>
    <t>Net cash used in operating activities</t>
  </si>
  <si>
    <t>INVESTING ACTIVITIES</t>
  </si>
  <si>
    <t>Capital Expenditure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</si>
  <si>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</si>
  <si>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</si>
  <si>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</si>
  <si>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</si>
  <si>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</si>
  <si>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</si>
  <si>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 xml:space="preserve">Hire Purchase  financing </t>
  </si>
  <si>
    <t>Profit/(loss) before tax before minority interest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</si>
  <si>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</si>
  <si>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</si>
  <si>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</si>
  <si>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</si>
  <si>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</si>
  <si>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&lt; --- Distributble ---- &gt;</t>
  </si>
  <si>
    <t>Interest paid</t>
  </si>
  <si>
    <t>Tax paid</t>
  </si>
  <si>
    <t>Non-operating items - interest expenses</t>
  </si>
  <si>
    <t xml:space="preserve">                                     - interest income</t>
  </si>
  <si>
    <t>Land &amp; development expenditure</t>
  </si>
  <si>
    <t>CONDENSED CONSOLIDATED BALANCE SHEET</t>
  </si>
  <si>
    <t>(Unaudited)</t>
  </si>
  <si>
    <t xml:space="preserve">        - Diluted</t>
  </si>
  <si>
    <t>This statement should be read in conjunction with the notes to this report and the Company's Annual Report</t>
  </si>
  <si>
    <t>for the year ended 31st March 2002</t>
  </si>
  <si>
    <t>Receivables</t>
  </si>
  <si>
    <t>Payables</t>
  </si>
  <si>
    <t>FOR THE PERIOD ENDED 30TH SEPTEMBER 2002</t>
  </si>
  <si>
    <t>Proceed from sales of subsidiary</t>
  </si>
  <si>
    <t>Share issue expenses (Proposed bonus issue)</t>
  </si>
  <si>
    <t>(      ) Denotes cash outflow</t>
  </si>
  <si>
    <t>Condensed consolidated income statements for the period ended 30th September 2002</t>
  </si>
  <si>
    <t>PERIOD ENDED</t>
  </si>
  <si>
    <t>CONDENSED CONSOLIDATED CASH FLOW STATEMENTS FOR THE PERIOD ENDED 30 SEPTEMBER 2002</t>
  </si>
  <si>
    <t>(UNAUDITED)</t>
  </si>
  <si>
    <t>YEAR 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</si>
</sst>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43" fontId="7" fillId="0" borderId="2" xfId="15" applyNumberFormat="1" applyFont="1" applyBorder="1" applyAlignment="1">
      <alignment/>
    </xf>
    <xf numFmtId="164" fontId="7" fillId="0" borderId="2" xfId="15" applyNumberFormat="1" applyFont="1" applyBorder="1" applyAlignment="1">
      <alignment horizontal="right"/>
    </xf>
    <xf numFmtId="164" fontId="0" fillId="0" borderId="0" xfId="15" applyNumberFormat="1" applyAlignment="1">
      <alignment/>
    </xf>
    <xf numFmtId="164" fontId="7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0" fillId="0" borderId="0" xfId="0" applyNumberFormat="1" applyAlignment="1">
      <alignment/>
    </xf>
    <xf numFmtId="164" fontId="7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4" fillId="0" borderId="7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14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7" fillId="0" borderId="12" xfId="0" applyFont="1" applyBorder="1" applyAlignment="1">
      <alignment/>
    </xf>
    <xf numFmtId="164" fontId="7" fillId="0" borderId="15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NumberFormat="1" applyBorder="1" applyAlignment="1">
      <alignment/>
    </xf>
    <xf numFmtId="164" fontId="0" fillId="0" borderId="0" xfId="15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0" fillId="0" borderId="0" xfId="15" applyNumberFormat="1" applyFill="1" applyBorder="1" applyAlignment="1">
      <alignment/>
    </xf>
    <xf numFmtId="164" fontId="5" fillId="0" borderId="0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4" fontId="7" fillId="0" borderId="16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164" fontId="7" fillId="0" borderId="12" xfId="15" applyNumberFormat="1" applyFont="1" applyBorder="1" applyAlignment="1" quotePrefix="1">
      <alignment/>
    </xf>
    <xf numFmtId="0" fontId="7" fillId="0" borderId="12" xfId="0" applyFont="1" applyBorder="1" applyAlignment="1" quotePrefix="1">
      <alignment/>
    </xf>
    <xf numFmtId="164" fontId="7" fillId="0" borderId="16" xfId="15" applyNumberFormat="1" applyFont="1" applyBorder="1" applyAlignment="1">
      <alignment horizontal="right"/>
    </xf>
    <xf numFmtId="0" fontId="7" fillId="0" borderId="13" xfId="0" applyFont="1" applyBorder="1" applyAlignment="1" quotePrefix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6" fillId="0" borderId="2" xfId="15" applyNumberFormat="1" applyFont="1" applyBorder="1" applyAlignment="1" quotePrefix="1">
      <alignment horizontal="center"/>
    </xf>
    <xf numFmtId="165" fontId="2" fillId="0" borderId="19" xfId="15" applyNumberFormat="1" applyFont="1" applyBorder="1" applyAlignment="1">
      <alignment/>
    </xf>
    <xf numFmtId="164" fontId="2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51">
      <selection activeCell="G54" sqref="G54"/>
    </sheetView>
  </sheetViews>
  <sheetFormatPr defaultColWidth="9.140625" defaultRowHeight="12.75"/>
  <cols>
    <col min="1" max="1" width="4.28125" style="22" customWidth="1"/>
    <col min="2" max="2" width="3.7109375" style="22" customWidth="1"/>
    <col min="3" max="3" width="11.00390625" style="22" bestFit="1" customWidth="1"/>
    <col min="4" max="4" width="26.140625" style="22" customWidth="1"/>
    <col min="5" max="5" width="16.140625" style="22" customWidth="1"/>
    <col min="6" max="6" width="16.57421875" style="15" customWidth="1"/>
    <col min="7" max="7" width="17.28125" style="22" customWidth="1"/>
    <col min="8" max="8" width="16.00390625" style="22" customWidth="1"/>
    <col min="9" max="9" width="4.00390625" style="0" customWidth="1"/>
    <col min="11" max="11" width="10.28125" style="0" bestFit="1" customWidth="1"/>
  </cols>
  <sheetData>
    <row r="1" spans="1:6" ht="12.75">
      <c r="A1" s="21" t="s">
        <v>0</v>
      </c>
      <c r="F1" s="2"/>
    </row>
    <row r="2" spans="1:7" ht="12.75">
      <c r="A2" s="21" t="s">
        <v>1</v>
      </c>
      <c r="B2" s="21"/>
      <c r="C2" s="2"/>
      <c r="D2" s="2"/>
      <c r="E2" s="2"/>
      <c r="F2" s="2"/>
      <c r="G2" s="2"/>
    </row>
    <row r="3" spans="1:7" ht="12.75">
      <c r="A3" s="21"/>
      <c r="B3" s="21"/>
      <c r="C3" s="2"/>
      <c r="D3" s="2"/>
      <c r="E3" s="2"/>
      <c r="F3" s="2"/>
      <c r="G3" s="2"/>
    </row>
    <row r="4" spans="1:7" ht="12.75">
      <c r="A4" s="21" t="s">
        <v>101</v>
      </c>
      <c r="B4" s="21"/>
      <c r="C4" s="2"/>
      <c r="D4" s="2"/>
      <c r="E4" s="2"/>
      <c r="F4" s="2"/>
      <c r="G4" s="2"/>
    </row>
    <row r="5" spans="1:7" ht="12.75">
      <c r="A5" s="21" t="s">
        <v>2</v>
      </c>
      <c r="B5" s="21"/>
      <c r="C5" s="2"/>
      <c r="D5" s="2"/>
      <c r="E5" s="2"/>
      <c r="F5" s="2"/>
      <c r="G5" s="2"/>
    </row>
    <row r="6" spans="1:7" ht="13.5" thickBot="1">
      <c r="A6" s="21"/>
      <c r="B6" s="21"/>
      <c r="C6" s="2"/>
      <c r="D6" s="2"/>
      <c r="E6" s="2"/>
      <c r="F6" s="2"/>
      <c r="G6" s="2"/>
    </row>
    <row r="7" spans="1:9" ht="13.5" thickBot="1">
      <c r="A7" s="21"/>
      <c r="B7" s="33"/>
      <c r="C7" s="34"/>
      <c r="D7" s="35"/>
      <c r="E7" s="28" t="s">
        <v>3</v>
      </c>
      <c r="F7" s="3"/>
      <c r="G7" s="28" t="s">
        <v>4</v>
      </c>
      <c r="H7" s="36"/>
      <c r="I7" s="4"/>
    </row>
    <row r="8" spans="1:9" ht="12.75">
      <c r="A8" s="37"/>
      <c r="B8" s="38"/>
      <c r="C8" s="31"/>
      <c r="D8" s="31"/>
      <c r="E8" s="29" t="s">
        <v>5</v>
      </c>
      <c r="F8" s="39" t="s">
        <v>6</v>
      </c>
      <c r="G8" s="29" t="s">
        <v>5</v>
      </c>
      <c r="H8" s="29" t="s">
        <v>6</v>
      </c>
      <c r="I8" s="5"/>
    </row>
    <row r="9" spans="1:9" ht="12.75">
      <c r="A9" s="37"/>
      <c r="B9" s="38"/>
      <c r="C9" s="31"/>
      <c r="D9" s="31"/>
      <c r="E9" s="6" t="s">
        <v>7</v>
      </c>
      <c r="F9" s="39" t="s">
        <v>8</v>
      </c>
      <c r="G9" s="6" t="s">
        <v>9</v>
      </c>
      <c r="H9" s="6" t="s">
        <v>8</v>
      </c>
      <c r="I9" s="5"/>
    </row>
    <row r="10" spans="1:9" ht="12.75">
      <c r="A10" s="37"/>
      <c r="B10" s="38"/>
      <c r="C10" s="31"/>
      <c r="D10" s="31"/>
      <c r="E10" s="6" t="s">
        <v>10</v>
      </c>
      <c r="F10" s="39" t="s">
        <v>7</v>
      </c>
      <c r="G10" s="30"/>
      <c r="H10" s="6" t="s">
        <v>11</v>
      </c>
      <c r="I10" s="5"/>
    </row>
    <row r="11" spans="1:11" ht="12.75">
      <c r="A11" s="40"/>
      <c r="B11" s="41"/>
      <c r="C11" s="31"/>
      <c r="D11" s="31"/>
      <c r="E11" s="8" t="s">
        <v>12</v>
      </c>
      <c r="F11" s="42" t="str">
        <f>+H11</f>
        <v>30/09/2001</v>
      </c>
      <c r="G11" s="8" t="str">
        <f>E11</f>
        <v>30/09/2002</v>
      </c>
      <c r="H11" s="8" t="s">
        <v>13</v>
      </c>
      <c r="I11" s="7"/>
      <c r="K11" s="20"/>
    </row>
    <row r="12" spans="1:11" ht="12.75">
      <c r="A12" s="43"/>
      <c r="B12" s="44"/>
      <c r="C12" s="31"/>
      <c r="D12" s="31"/>
      <c r="E12" s="8" t="s">
        <v>14</v>
      </c>
      <c r="F12" s="42" t="s">
        <v>14</v>
      </c>
      <c r="G12" s="8" t="s">
        <v>14</v>
      </c>
      <c r="H12" s="8" t="s">
        <v>14</v>
      </c>
      <c r="I12" s="7"/>
      <c r="K12" s="56"/>
    </row>
    <row r="13" spans="1:11" ht="12.75">
      <c r="A13" s="43"/>
      <c r="B13" s="44"/>
      <c r="C13" s="31"/>
      <c r="D13" s="31"/>
      <c r="E13" s="68" t="s">
        <v>91</v>
      </c>
      <c r="F13" s="68" t="s">
        <v>91</v>
      </c>
      <c r="G13" s="68" t="s">
        <v>91</v>
      </c>
      <c r="H13" s="68" t="s">
        <v>91</v>
      </c>
      <c r="I13" s="7"/>
      <c r="K13" s="56"/>
    </row>
    <row r="14" spans="2:9" ht="13.5" thickBot="1">
      <c r="B14" s="45"/>
      <c r="C14" s="46"/>
      <c r="D14" s="46"/>
      <c r="E14" s="9"/>
      <c r="F14" s="47"/>
      <c r="G14" s="9"/>
      <c r="H14" s="9"/>
      <c r="I14" s="51"/>
    </row>
    <row r="15" spans="1:12" ht="12.75">
      <c r="A15" s="48"/>
      <c r="B15" s="49" t="s">
        <v>15</v>
      </c>
      <c r="C15" s="31"/>
      <c r="D15" s="31"/>
      <c r="E15" s="10">
        <v>14150</v>
      </c>
      <c r="F15" s="59">
        <v>19866</v>
      </c>
      <c r="G15" s="10">
        <v>28979</v>
      </c>
      <c r="H15" s="27">
        <v>34029</v>
      </c>
      <c r="I15" s="51"/>
      <c r="K15" s="55"/>
      <c r="L15" s="17"/>
    </row>
    <row r="16" spans="2:11" ht="12.75">
      <c r="B16" s="49"/>
      <c r="C16" s="31"/>
      <c r="D16" s="31"/>
      <c r="E16" s="10"/>
      <c r="F16" s="59"/>
      <c r="G16" s="10"/>
      <c r="H16" s="10"/>
      <c r="I16" s="51"/>
      <c r="K16" s="4"/>
    </row>
    <row r="17" spans="2:11" ht="12.75">
      <c r="B17" s="49" t="s">
        <v>17</v>
      </c>
      <c r="C17" s="31"/>
      <c r="D17" s="31"/>
      <c r="E17" s="10">
        <v>4686</v>
      </c>
      <c r="F17" s="59">
        <v>7337</v>
      </c>
      <c r="G17" s="10">
        <v>10642</v>
      </c>
      <c r="H17" s="10">
        <f>13304-259</f>
        <v>13045</v>
      </c>
      <c r="I17" s="51"/>
      <c r="K17" s="4"/>
    </row>
    <row r="18" spans="2:11" ht="12.75">
      <c r="B18" s="49"/>
      <c r="C18" s="31"/>
      <c r="D18" s="31"/>
      <c r="E18" s="10"/>
      <c r="F18" s="59"/>
      <c r="G18" s="10"/>
      <c r="H18" s="10"/>
      <c r="I18" s="51"/>
      <c r="K18" s="4"/>
    </row>
    <row r="19" spans="2:12" ht="12.75">
      <c r="B19" s="49" t="s">
        <v>18</v>
      </c>
      <c r="C19" s="31"/>
      <c r="D19" s="31"/>
      <c r="E19" s="10">
        <v>11</v>
      </c>
      <c r="F19" s="59">
        <v>72</v>
      </c>
      <c r="G19" s="10">
        <v>512</v>
      </c>
      <c r="H19" s="10">
        <v>170</v>
      </c>
      <c r="I19" s="51"/>
      <c r="K19" s="55"/>
      <c r="L19" s="17"/>
    </row>
    <row r="20" spans="2:11" ht="12.75">
      <c r="B20" s="49"/>
      <c r="C20" s="31"/>
      <c r="D20" s="31"/>
      <c r="E20" s="11"/>
      <c r="F20" s="60"/>
      <c r="G20" s="11"/>
      <c r="H20" s="11"/>
      <c r="I20" s="51"/>
      <c r="K20" s="4"/>
    </row>
    <row r="21" spans="1:12" ht="12.75">
      <c r="A21" s="48"/>
      <c r="B21" s="49" t="s">
        <v>19</v>
      </c>
      <c r="C21" s="31"/>
      <c r="D21" s="31"/>
      <c r="E21" s="10">
        <v>1392</v>
      </c>
      <c r="F21" s="59">
        <v>791</v>
      </c>
      <c r="G21" s="10">
        <v>1966</v>
      </c>
      <c r="H21" s="10">
        <v>1474</v>
      </c>
      <c r="I21" s="51"/>
      <c r="K21" s="4"/>
      <c r="L21" s="17"/>
    </row>
    <row r="22" spans="2:11" ht="12.75">
      <c r="B22" s="49"/>
      <c r="C22" s="31"/>
      <c r="D22" s="31"/>
      <c r="E22" s="10"/>
      <c r="F22" s="59"/>
      <c r="G22" s="10"/>
      <c r="H22" s="10"/>
      <c r="I22" s="51"/>
      <c r="K22" s="4"/>
    </row>
    <row r="23" spans="2:12" ht="12.75">
      <c r="B23" s="49" t="s">
        <v>20</v>
      </c>
      <c r="C23" s="31"/>
      <c r="D23" s="31"/>
      <c r="E23" s="10">
        <v>143</v>
      </c>
      <c r="F23" s="59">
        <v>152</v>
      </c>
      <c r="G23" s="10">
        <v>223</v>
      </c>
      <c r="H23" s="10">
        <v>259</v>
      </c>
      <c r="I23" s="51"/>
      <c r="K23" s="55"/>
      <c r="L23" s="17"/>
    </row>
    <row r="24" spans="2:9" ht="12.75">
      <c r="B24" s="49"/>
      <c r="C24" s="31"/>
      <c r="D24" s="31"/>
      <c r="E24" s="10"/>
      <c r="F24" s="59"/>
      <c r="G24" s="10"/>
      <c r="H24" s="10"/>
      <c r="I24" s="51"/>
    </row>
    <row r="25" spans="2:9" ht="12.75">
      <c r="B25" s="49" t="s">
        <v>21</v>
      </c>
      <c r="C25" s="31"/>
      <c r="D25" s="31"/>
      <c r="E25" s="10"/>
      <c r="F25" s="59"/>
      <c r="G25" s="10"/>
      <c r="H25" s="10"/>
      <c r="I25" s="51"/>
    </row>
    <row r="26" spans="2:9" ht="12.75">
      <c r="B26" s="61" t="s">
        <v>22</v>
      </c>
      <c r="C26" s="31"/>
      <c r="D26" s="31"/>
      <c r="E26" s="10">
        <v>19</v>
      </c>
      <c r="F26" s="59">
        <v>0</v>
      </c>
      <c r="G26" s="10">
        <v>19</v>
      </c>
      <c r="H26" s="10">
        <v>0</v>
      </c>
      <c r="I26" s="51"/>
    </row>
    <row r="27" spans="2:9" ht="12.75">
      <c r="B27" s="62" t="s">
        <v>23</v>
      </c>
      <c r="C27" s="31"/>
      <c r="D27" s="31"/>
      <c r="E27" s="10">
        <v>498</v>
      </c>
      <c r="F27" s="59">
        <v>0</v>
      </c>
      <c r="G27" s="10">
        <v>498</v>
      </c>
      <c r="H27" s="10">
        <v>0</v>
      </c>
      <c r="I27" s="51"/>
    </row>
    <row r="28" spans="2:9" ht="12.75">
      <c r="B28" s="49"/>
      <c r="C28" s="31"/>
      <c r="D28" s="31"/>
      <c r="E28" s="11"/>
      <c r="F28" s="60"/>
      <c r="G28" s="11"/>
      <c r="H28" s="11"/>
      <c r="I28" s="51"/>
    </row>
    <row r="29" spans="2:12" ht="12.75">
      <c r="B29" s="49" t="s">
        <v>24</v>
      </c>
      <c r="C29" s="31"/>
      <c r="D29" s="31"/>
      <c r="E29" s="10">
        <f>+E21-E23+E26+E27</f>
        <v>1766</v>
      </c>
      <c r="F29" s="59">
        <f>+F21-F23+F26+F27</f>
        <v>639</v>
      </c>
      <c r="G29" s="10">
        <f>+G21-G23+G26+G27</f>
        <v>2260</v>
      </c>
      <c r="H29" s="10">
        <f>+H21-H23+H26+H27</f>
        <v>1215</v>
      </c>
      <c r="I29" s="51"/>
      <c r="K29" s="17"/>
      <c r="L29" s="17"/>
    </row>
    <row r="30" spans="2:9" ht="12.75">
      <c r="B30" s="49"/>
      <c r="C30" s="31"/>
      <c r="D30" s="31"/>
      <c r="E30" s="10"/>
      <c r="F30" s="59"/>
      <c r="G30" s="10"/>
      <c r="H30" s="10"/>
      <c r="I30" s="51"/>
    </row>
    <row r="31" spans="2:12" ht="12.75">
      <c r="B31" s="49" t="s">
        <v>25</v>
      </c>
      <c r="C31" s="31"/>
      <c r="D31" s="31"/>
      <c r="E31" s="10">
        <v>646</v>
      </c>
      <c r="F31" s="59">
        <v>207</v>
      </c>
      <c r="G31" s="10">
        <v>843</v>
      </c>
      <c r="H31" s="10">
        <v>583</v>
      </c>
      <c r="I31" s="51"/>
      <c r="K31" s="55"/>
      <c r="L31" s="17"/>
    </row>
    <row r="32" spans="2:9" ht="12.75">
      <c r="B32" s="49"/>
      <c r="C32" s="31"/>
      <c r="D32" s="31"/>
      <c r="E32" s="11"/>
      <c r="F32" s="60"/>
      <c r="G32" s="11"/>
      <c r="H32" s="11"/>
      <c r="I32" s="51"/>
    </row>
    <row r="33" spans="2:12" ht="12.75">
      <c r="B33" s="49" t="s">
        <v>26</v>
      </c>
      <c r="C33" s="31"/>
      <c r="D33" s="31"/>
      <c r="E33" s="10">
        <f>+E29-E31</f>
        <v>1120</v>
      </c>
      <c r="F33" s="59">
        <f>+F29-F31</f>
        <v>432</v>
      </c>
      <c r="G33" s="10">
        <f>+G29-G31</f>
        <v>1417</v>
      </c>
      <c r="H33" s="10">
        <f>+H29-H31</f>
        <v>632</v>
      </c>
      <c r="I33" s="51"/>
      <c r="K33" s="17"/>
      <c r="L33" s="17"/>
    </row>
    <row r="34" spans="2:9" ht="12.75">
      <c r="B34" s="49"/>
      <c r="C34" s="31"/>
      <c r="D34" s="31"/>
      <c r="E34" s="10"/>
      <c r="F34" s="59"/>
      <c r="G34" s="10"/>
      <c r="H34" s="10"/>
      <c r="I34" s="51"/>
    </row>
    <row r="35" spans="2:12" ht="12.75">
      <c r="B35" s="49" t="s">
        <v>27</v>
      </c>
      <c r="C35" s="31"/>
      <c r="D35" s="31"/>
      <c r="E35" s="10">
        <v>0</v>
      </c>
      <c r="F35" s="59"/>
      <c r="G35" s="10">
        <v>1</v>
      </c>
      <c r="H35" s="10">
        <v>1</v>
      </c>
      <c r="I35" s="51"/>
      <c r="L35" s="17"/>
    </row>
    <row r="36" spans="2:9" ht="12.75">
      <c r="B36" s="49"/>
      <c r="C36" s="31"/>
      <c r="D36" s="31"/>
      <c r="E36" s="11"/>
      <c r="F36" s="60"/>
      <c r="G36" s="11"/>
      <c r="H36" s="11"/>
      <c r="I36" s="51"/>
    </row>
    <row r="37" spans="2:12" ht="13.5" thickBot="1">
      <c r="B37" s="49" t="s">
        <v>28</v>
      </c>
      <c r="C37" s="31"/>
      <c r="D37" s="31"/>
      <c r="E37" s="9">
        <f>+E33-E35</f>
        <v>1120</v>
      </c>
      <c r="F37" s="50">
        <f>+F33-F35</f>
        <v>432</v>
      </c>
      <c r="G37" s="9">
        <f>+G35+G33</f>
        <v>1418</v>
      </c>
      <c r="H37" s="9">
        <f>+H35+H33</f>
        <v>633</v>
      </c>
      <c r="I37" s="51"/>
      <c r="K37" s="17"/>
      <c r="L37" s="17"/>
    </row>
    <row r="38" spans="2:9" ht="12.75">
      <c r="B38" s="49"/>
      <c r="C38" s="31"/>
      <c r="D38" s="31"/>
      <c r="E38" s="10"/>
      <c r="F38" s="59"/>
      <c r="G38" s="10"/>
      <c r="H38" s="10"/>
      <c r="I38" s="51"/>
    </row>
    <row r="39" spans="2:9" ht="12.75">
      <c r="B39" s="49" t="s">
        <v>29</v>
      </c>
      <c r="C39" s="31"/>
      <c r="D39" s="31"/>
      <c r="E39" s="12">
        <f>+E37/48622*100</f>
        <v>2.303484019579614</v>
      </c>
      <c r="F39" s="12">
        <f>+F37/44202*100</f>
        <v>0.9773313424731913</v>
      </c>
      <c r="G39" s="12">
        <f>+G37/48622*100</f>
        <v>2.916375303360619</v>
      </c>
      <c r="H39" s="12">
        <f>+H37/44202*100</f>
        <v>1.43206189765169</v>
      </c>
      <c r="I39" s="52"/>
    </row>
    <row r="40" spans="2:9" ht="12.75">
      <c r="B40" s="49" t="s">
        <v>92</v>
      </c>
      <c r="C40" s="31"/>
      <c r="D40" s="31"/>
      <c r="E40" s="13" t="s">
        <v>16</v>
      </c>
      <c r="F40" s="63" t="s">
        <v>16</v>
      </c>
      <c r="G40" s="13" t="s">
        <v>16</v>
      </c>
      <c r="H40" s="13" t="s">
        <v>16</v>
      </c>
      <c r="I40" s="53"/>
    </row>
    <row r="41" spans="2:9" ht="13.5" thickBot="1">
      <c r="B41" s="64"/>
      <c r="C41" s="46"/>
      <c r="D41" s="46"/>
      <c r="E41" s="9"/>
      <c r="F41" s="50"/>
      <c r="G41" s="9"/>
      <c r="H41" s="9"/>
      <c r="I41" s="51"/>
    </row>
    <row r="42" spans="5:9" ht="12.75">
      <c r="E42" s="15"/>
      <c r="G42" s="15"/>
      <c r="H42" s="15"/>
      <c r="I42" s="14"/>
    </row>
    <row r="43" spans="5:9" ht="12.75">
      <c r="E43" s="15"/>
      <c r="G43" s="15"/>
      <c r="H43" s="15"/>
      <c r="I43" s="14"/>
    </row>
    <row r="44" spans="1:9" ht="12.75">
      <c r="A44" s="21" t="s">
        <v>93</v>
      </c>
      <c r="E44" s="15"/>
      <c r="G44" s="15"/>
      <c r="H44" s="15"/>
      <c r="I44" s="14"/>
    </row>
    <row r="45" spans="1:9" ht="12.75">
      <c r="A45" s="21" t="s">
        <v>94</v>
      </c>
      <c r="E45" s="15"/>
      <c r="G45" s="15"/>
      <c r="H45" s="15"/>
      <c r="I45" s="14"/>
    </row>
    <row r="46" spans="5:9" ht="12.75">
      <c r="E46" s="15"/>
      <c r="G46" s="15"/>
      <c r="H46" s="15"/>
      <c r="I46" s="14"/>
    </row>
    <row r="47" spans="5:9" ht="12.75">
      <c r="E47" s="15"/>
      <c r="G47" s="15"/>
      <c r="H47" s="15"/>
      <c r="I47" s="14"/>
    </row>
    <row r="49" spans="1:5" ht="12.75">
      <c r="A49" s="21" t="s">
        <v>0</v>
      </c>
      <c r="D49" s="15"/>
      <c r="E49" s="15"/>
    </row>
    <row r="50" spans="1:5" ht="12.75">
      <c r="A50" s="21" t="s">
        <v>90</v>
      </c>
      <c r="D50" s="15"/>
      <c r="E50" s="15"/>
    </row>
    <row r="51" spans="1:5" ht="12.75">
      <c r="A51" s="21"/>
      <c r="D51" s="15"/>
      <c r="E51" s="15"/>
    </row>
    <row r="52" spans="4:7" ht="12.75">
      <c r="D52" s="15"/>
      <c r="F52" s="16" t="s">
        <v>30</v>
      </c>
      <c r="G52" s="16" t="s">
        <v>65</v>
      </c>
    </row>
    <row r="53" spans="4:7" ht="12.75">
      <c r="D53" s="15"/>
      <c r="F53" s="16" t="s">
        <v>31</v>
      </c>
      <c r="G53" s="16" t="s">
        <v>31</v>
      </c>
    </row>
    <row r="54" spans="4:7" ht="12.75">
      <c r="D54" s="15"/>
      <c r="F54" s="16" t="s">
        <v>102</v>
      </c>
      <c r="G54" s="16" t="s">
        <v>105</v>
      </c>
    </row>
    <row r="55" spans="4:7" ht="12.75">
      <c r="D55" s="15"/>
      <c r="F55" s="16" t="s">
        <v>12</v>
      </c>
      <c r="G55" s="16" t="s">
        <v>32</v>
      </c>
    </row>
    <row r="56" spans="4:7" ht="12.75">
      <c r="D56" s="15"/>
      <c r="F56" s="16" t="s">
        <v>14</v>
      </c>
      <c r="G56" s="16" t="s">
        <v>14</v>
      </c>
    </row>
    <row r="57" spans="4:7" ht="12.75">
      <c r="D57" s="15"/>
      <c r="F57" s="16" t="s">
        <v>81</v>
      </c>
      <c r="G57" s="16" t="s">
        <v>82</v>
      </c>
    </row>
    <row r="58" spans="4:7" ht="12.75">
      <c r="D58" s="15"/>
      <c r="G58" s="15"/>
    </row>
    <row r="59" spans="1:9" ht="12.75">
      <c r="A59" s="48"/>
      <c r="B59" s="22" t="s">
        <v>33</v>
      </c>
      <c r="D59" s="15"/>
      <c r="F59" s="15">
        <v>4501</v>
      </c>
      <c r="G59" s="15">
        <v>5779</v>
      </c>
      <c r="H59" s="26"/>
      <c r="I59" s="17"/>
    </row>
    <row r="60" spans="1:9" ht="12.75">
      <c r="A60" s="48"/>
      <c r="B60" s="22" t="s">
        <v>34</v>
      </c>
      <c r="D60" s="15"/>
      <c r="F60" s="15">
        <v>20</v>
      </c>
      <c r="G60" s="15">
        <v>26</v>
      </c>
      <c r="H60" s="26"/>
      <c r="I60" s="17"/>
    </row>
    <row r="61" spans="1:9" ht="12.75">
      <c r="A61" s="48"/>
      <c r="B61" s="22" t="s">
        <v>35</v>
      </c>
      <c r="D61" s="15"/>
      <c r="F61" s="15">
        <v>5839</v>
      </c>
      <c r="G61" s="15">
        <v>8786</v>
      </c>
      <c r="H61" s="26"/>
      <c r="I61" s="17"/>
    </row>
    <row r="62" spans="1:7" ht="12.75">
      <c r="A62" s="15"/>
      <c r="B62" s="22" t="s">
        <v>36</v>
      </c>
      <c r="C62" s="15"/>
      <c r="D62" s="15"/>
      <c r="E62" s="15"/>
      <c r="F62" s="15">
        <v>6466</v>
      </c>
      <c r="G62" s="15">
        <v>0</v>
      </c>
    </row>
    <row r="63" spans="1:9" ht="12.75">
      <c r="A63" s="48"/>
      <c r="B63" s="22" t="s">
        <v>37</v>
      </c>
      <c r="D63" s="15"/>
      <c r="F63" s="15">
        <v>104398</v>
      </c>
      <c r="G63" s="15">
        <v>99742</v>
      </c>
      <c r="H63" s="26"/>
      <c r="I63" s="17"/>
    </row>
    <row r="64" spans="1:9" ht="12.75">
      <c r="A64" s="48"/>
      <c r="B64" s="22" t="s">
        <v>38</v>
      </c>
      <c r="D64" s="15"/>
      <c r="F64" s="15">
        <v>35000</v>
      </c>
      <c r="G64" s="15">
        <v>35000</v>
      </c>
      <c r="H64" s="26"/>
      <c r="I64" s="17"/>
    </row>
    <row r="65" spans="1:9" ht="12.75">
      <c r="A65" s="48"/>
      <c r="D65" s="15"/>
      <c r="G65" s="15"/>
      <c r="H65" s="26"/>
      <c r="I65" s="17"/>
    </row>
    <row r="66" spans="1:9" ht="12.75">
      <c r="A66" s="48"/>
      <c r="B66" s="65" t="s">
        <v>39</v>
      </c>
      <c r="D66" s="15"/>
      <c r="G66" s="15"/>
      <c r="H66" s="26"/>
      <c r="I66" s="17"/>
    </row>
    <row r="67" spans="3:9" ht="12.75">
      <c r="C67" s="22" t="s">
        <v>40</v>
      </c>
      <c r="D67" s="15"/>
      <c r="F67" s="15">
        <v>41312</v>
      </c>
      <c r="G67" s="15">
        <v>50704</v>
      </c>
      <c r="H67" s="26"/>
      <c r="I67" s="17"/>
    </row>
    <row r="68" spans="3:9" ht="12.75">
      <c r="C68" s="22" t="s">
        <v>95</v>
      </c>
      <c r="D68" s="15"/>
      <c r="F68" s="15">
        <f>10998+627</f>
        <v>11625</v>
      </c>
      <c r="G68" s="15">
        <f>14926+1118</f>
        <v>16044</v>
      </c>
      <c r="H68" s="26"/>
      <c r="I68" s="17"/>
    </row>
    <row r="69" spans="3:9" ht="12.75">
      <c r="C69" s="22" t="s">
        <v>41</v>
      </c>
      <c r="D69" s="15"/>
      <c r="F69" s="15">
        <v>240</v>
      </c>
      <c r="G69" s="15">
        <v>879</v>
      </c>
      <c r="H69" s="26"/>
      <c r="I69" s="17"/>
    </row>
    <row r="70" spans="3:9" ht="12.75">
      <c r="C70" s="22" t="s">
        <v>89</v>
      </c>
      <c r="D70" s="15"/>
      <c r="F70" s="15">
        <v>3793</v>
      </c>
      <c r="G70" s="15">
        <v>3675</v>
      </c>
      <c r="H70" s="26"/>
      <c r="I70" s="17"/>
    </row>
    <row r="71" spans="4:9" ht="12.75">
      <c r="D71" s="15"/>
      <c r="G71" s="15"/>
      <c r="H71" s="26"/>
      <c r="I71" s="17"/>
    </row>
    <row r="72" spans="4:9" ht="12.75">
      <c r="D72" s="15"/>
      <c r="F72" s="18">
        <f>SUM(F67:F71)</f>
        <v>56970</v>
      </c>
      <c r="G72" s="18">
        <f>SUM(G67:G71)</f>
        <v>71302</v>
      </c>
      <c r="H72" s="26"/>
      <c r="I72" s="17"/>
    </row>
    <row r="73" spans="4:9" ht="12.75">
      <c r="D73" s="15"/>
      <c r="G73" s="15"/>
      <c r="H73" s="26"/>
      <c r="I73" s="17"/>
    </row>
    <row r="74" spans="1:9" ht="12.75">
      <c r="A74" s="48"/>
      <c r="B74" s="23" t="s">
        <v>42</v>
      </c>
      <c r="D74" s="15"/>
      <c r="G74" s="15"/>
      <c r="H74" s="26"/>
      <c r="I74" s="17"/>
    </row>
    <row r="75" spans="3:9" ht="12.75">
      <c r="C75" s="22" t="s">
        <v>43</v>
      </c>
      <c r="D75" s="15"/>
      <c r="F75" s="15">
        <v>37464</v>
      </c>
      <c r="G75" s="15">
        <v>46817</v>
      </c>
      <c r="H75" s="26"/>
      <c r="I75" s="17"/>
    </row>
    <row r="76" spans="3:9" ht="12.75">
      <c r="C76" s="22" t="s">
        <v>96</v>
      </c>
      <c r="D76" s="15"/>
      <c r="F76" s="15">
        <f>14923+7024+45</f>
        <v>21992</v>
      </c>
      <c r="G76" s="15">
        <f>13284+4181+4963</f>
        <v>22428</v>
      </c>
      <c r="H76" s="26"/>
      <c r="I76" s="17"/>
    </row>
    <row r="77" spans="3:9" ht="12.75">
      <c r="C77" s="22" t="s">
        <v>44</v>
      </c>
      <c r="D77" s="15"/>
      <c r="F77" s="15">
        <v>874</v>
      </c>
      <c r="G77" s="15">
        <v>1145</v>
      </c>
      <c r="H77" s="26"/>
      <c r="I77" s="17"/>
    </row>
    <row r="78" spans="4:9" ht="12.75">
      <c r="D78" s="15"/>
      <c r="G78" s="15"/>
      <c r="H78" s="26"/>
      <c r="I78" s="17"/>
    </row>
    <row r="79" spans="4:9" ht="12.75">
      <c r="D79" s="15"/>
      <c r="F79" s="18">
        <f>SUM(F75:F78)</f>
        <v>60330</v>
      </c>
      <c r="G79" s="18">
        <f>SUM(G75:G78)</f>
        <v>70390</v>
      </c>
      <c r="H79" s="26"/>
      <c r="I79" s="17"/>
    </row>
    <row r="80" spans="4:9" ht="12.75">
      <c r="D80" s="15"/>
      <c r="G80" s="15"/>
      <c r="H80" s="26"/>
      <c r="I80" s="17"/>
    </row>
    <row r="81" spans="1:9" ht="12.75">
      <c r="A81" s="48"/>
      <c r="B81" s="22" t="s">
        <v>45</v>
      </c>
      <c r="D81" s="15"/>
      <c r="F81" s="15">
        <f>+F72-F79</f>
        <v>-3360</v>
      </c>
      <c r="G81" s="15">
        <f>+G72-G79</f>
        <v>912</v>
      </c>
      <c r="H81" s="26"/>
      <c r="I81" s="17"/>
    </row>
    <row r="82" spans="4:9" ht="12.75">
      <c r="D82" s="15"/>
      <c r="G82" s="15"/>
      <c r="H82" s="26"/>
      <c r="I82" s="17"/>
    </row>
    <row r="83" spans="1:9" ht="13.5" thickBot="1">
      <c r="A83" s="21"/>
      <c r="B83" s="21"/>
      <c r="C83" s="21"/>
      <c r="D83" s="2"/>
      <c r="F83" s="19">
        <f>SUM(F59:F65)+F81</f>
        <v>152864</v>
      </c>
      <c r="G83" s="19">
        <f>SUM(G59:G65)+G81</f>
        <v>150245</v>
      </c>
      <c r="H83" s="26"/>
      <c r="I83" s="17"/>
    </row>
    <row r="84" spans="4:9" ht="13.5" thickTop="1">
      <c r="D84" s="15"/>
      <c r="G84" s="15"/>
      <c r="H84" s="26"/>
      <c r="I84" s="17"/>
    </row>
    <row r="85" spans="1:9" ht="12.75">
      <c r="A85" s="48"/>
      <c r="B85" s="22" t="s">
        <v>46</v>
      </c>
      <c r="D85" s="15"/>
      <c r="G85" s="15"/>
      <c r="H85" s="26"/>
      <c r="I85" s="17"/>
    </row>
    <row r="86" spans="2:9" ht="12.75">
      <c r="B86" s="22" t="s">
        <v>47</v>
      </c>
      <c r="D86" s="15"/>
      <c r="F86" s="15">
        <v>48622</v>
      </c>
      <c r="G86" s="15">
        <v>48622</v>
      </c>
      <c r="H86" s="26"/>
      <c r="I86" s="17"/>
    </row>
    <row r="87" spans="2:9" ht="12.75">
      <c r="B87" s="22" t="s">
        <v>48</v>
      </c>
      <c r="D87" s="15"/>
      <c r="F87" s="15">
        <f>+F167+G167</f>
        <v>61562</v>
      </c>
      <c r="G87" s="15">
        <f>2732+57425</f>
        <v>60157</v>
      </c>
      <c r="H87" s="26"/>
      <c r="I87" s="17"/>
    </row>
    <row r="88" spans="4:9" ht="12.75">
      <c r="D88" s="15"/>
      <c r="G88" s="15"/>
      <c r="H88" s="26"/>
      <c r="I88" s="17"/>
    </row>
    <row r="89" spans="4:9" ht="12.75">
      <c r="D89" s="15"/>
      <c r="F89" s="18">
        <f>SUM(F86:F88)</f>
        <v>110184</v>
      </c>
      <c r="G89" s="18">
        <f>SUM(G86:G88)</f>
        <v>108779</v>
      </c>
      <c r="H89" s="26"/>
      <c r="I89" s="17"/>
    </row>
    <row r="90" spans="4:9" ht="12.75">
      <c r="D90" s="15"/>
      <c r="G90" s="15"/>
      <c r="H90" s="26"/>
      <c r="I90" s="17"/>
    </row>
    <row r="91" spans="1:9" ht="12.75">
      <c r="A91" s="48"/>
      <c r="B91" s="22" t="s">
        <v>50</v>
      </c>
      <c r="D91" s="15"/>
      <c r="F91" s="15">
        <v>121</v>
      </c>
      <c r="G91" s="15">
        <v>121</v>
      </c>
      <c r="H91" s="26"/>
      <c r="I91" s="17"/>
    </row>
    <row r="92" spans="4:9" ht="12.75">
      <c r="D92" s="15"/>
      <c r="G92" s="15"/>
      <c r="H92" s="26"/>
      <c r="I92" s="17"/>
    </row>
    <row r="93" spans="1:9" ht="12.75">
      <c r="A93" s="48"/>
      <c r="B93" s="22" t="s">
        <v>51</v>
      </c>
      <c r="D93" s="15"/>
      <c r="F93" s="15">
        <v>42516</v>
      </c>
      <c r="G93" s="15">
        <v>41292</v>
      </c>
      <c r="H93" s="26"/>
      <c r="I93" s="17"/>
    </row>
    <row r="94" spans="4:9" ht="12.75">
      <c r="D94" s="15"/>
      <c r="G94" s="15"/>
      <c r="H94" s="26"/>
      <c r="I94" s="17"/>
    </row>
    <row r="95" spans="1:9" ht="12.75">
      <c r="A95" s="48"/>
      <c r="B95" s="22" t="s">
        <v>52</v>
      </c>
      <c r="D95" s="15"/>
      <c r="F95" s="15">
        <v>43</v>
      </c>
      <c r="G95" s="15">
        <v>53</v>
      </c>
      <c r="H95" s="26"/>
      <c r="I95" s="17"/>
    </row>
    <row r="96" spans="4:9" ht="12.75">
      <c r="D96" s="15"/>
      <c r="G96" s="15"/>
      <c r="H96" s="26"/>
      <c r="I96" s="17"/>
    </row>
    <row r="97" spans="1:9" ht="13.5" thickBot="1">
      <c r="A97" s="21"/>
      <c r="B97" s="21"/>
      <c r="C97" s="21"/>
      <c r="D97" s="2"/>
      <c r="F97" s="19">
        <f>SUM(F89:F96)</f>
        <v>152864</v>
      </c>
      <c r="G97" s="19">
        <f>SUM(G89:G96)</f>
        <v>150245</v>
      </c>
      <c r="H97" s="26"/>
      <c r="I97" s="17"/>
    </row>
    <row r="98" spans="4:9" ht="13.5" thickTop="1">
      <c r="D98" s="15"/>
      <c r="F98" s="15">
        <f>+F97-F83</f>
        <v>0</v>
      </c>
      <c r="G98" s="15">
        <f>+G97-G83</f>
        <v>0</v>
      </c>
      <c r="H98" s="26"/>
      <c r="I98" s="17"/>
    </row>
    <row r="99" spans="1:9" ht="13.5" thickBot="1">
      <c r="A99" s="58"/>
      <c r="B99" s="21" t="s">
        <v>64</v>
      </c>
      <c r="C99" s="21"/>
      <c r="D99" s="2"/>
      <c r="F99" s="69">
        <f>+(SUM(F86:F87)-F60-F61)/F86</f>
        <v>2.1456336637736</v>
      </c>
      <c r="G99" s="69">
        <f>+(SUM(G86:G87)-G60-G61)/G86</f>
        <v>2.0560034552260293</v>
      </c>
      <c r="H99" s="26"/>
      <c r="I99" s="17"/>
    </row>
    <row r="100" spans="4:9" ht="13.5" thickTop="1">
      <c r="D100" s="15"/>
      <c r="G100" s="15"/>
      <c r="H100" s="26"/>
      <c r="I100" s="17"/>
    </row>
    <row r="101" spans="4:9" ht="12.75">
      <c r="D101" s="15"/>
      <c r="G101" s="15"/>
      <c r="H101" s="26"/>
      <c r="I101" s="17"/>
    </row>
    <row r="102" spans="1:9" ht="12.75">
      <c r="A102" s="21" t="s">
        <v>93</v>
      </c>
      <c r="D102" s="15"/>
      <c r="G102" s="15"/>
      <c r="H102" s="26"/>
      <c r="I102" s="17"/>
    </row>
    <row r="103" spans="1:9" ht="12.75">
      <c r="A103" s="21" t="s">
        <v>94</v>
      </c>
      <c r="D103" s="15"/>
      <c r="G103" s="15"/>
      <c r="H103" s="26"/>
      <c r="I103" s="17"/>
    </row>
    <row r="104" spans="8:9" ht="12.75">
      <c r="H104" s="26"/>
      <c r="I104" s="17"/>
    </row>
    <row r="105" spans="1:9" ht="12.75">
      <c r="A105" s="21" t="str">
        <f>+A1</f>
        <v>JOHN MASTER INDUSTRIES BERHAD - CO . NO. 114842-H</v>
      </c>
      <c r="H105" s="26"/>
      <c r="I105" s="17"/>
    </row>
    <row r="106" spans="1:9" ht="12.75">
      <c r="A106" s="21" t="s">
        <v>103</v>
      </c>
      <c r="H106" s="26"/>
      <c r="I106" s="17"/>
    </row>
    <row r="107" ht="12.75">
      <c r="A107" s="21" t="s">
        <v>2</v>
      </c>
    </row>
    <row r="108" ht="12.75">
      <c r="A108" s="21"/>
    </row>
    <row r="109" ht="12.75">
      <c r="F109" s="16" t="s">
        <v>14</v>
      </c>
    </row>
    <row r="110" ht="12.75">
      <c r="F110" s="70" t="s">
        <v>104</v>
      </c>
    </row>
    <row r="111" ht="12.75">
      <c r="A111" s="21" t="s">
        <v>79</v>
      </c>
    </row>
    <row r="112" spans="2:6" ht="12.75">
      <c r="B112" s="22" t="s">
        <v>78</v>
      </c>
      <c r="F112" s="26">
        <v>2260</v>
      </c>
    </row>
    <row r="113" spans="2:6" ht="12.75">
      <c r="B113" s="22" t="s">
        <v>53</v>
      </c>
      <c r="F113" s="26">
        <v>1356</v>
      </c>
    </row>
    <row r="114" spans="2:7" ht="12.75">
      <c r="B114" s="22" t="s">
        <v>87</v>
      </c>
      <c r="F114" s="26">
        <v>223</v>
      </c>
      <c r="G114" s="48"/>
    </row>
    <row r="115" spans="2:7" ht="12.75">
      <c r="B115" s="22" t="s">
        <v>88</v>
      </c>
      <c r="F115" s="26">
        <v>-2</v>
      </c>
      <c r="G115" s="48"/>
    </row>
    <row r="116" spans="2:7" ht="12.75">
      <c r="B116" s="22" t="s">
        <v>66</v>
      </c>
      <c r="D116" s="31"/>
      <c r="E116" s="31"/>
      <c r="F116" s="54">
        <f>-18716+7084</f>
        <v>-11632</v>
      </c>
      <c r="G116" s="31"/>
    </row>
    <row r="117" spans="2:7" ht="12.75">
      <c r="B117" s="22" t="s">
        <v>67</v>
      </c>
      <c r="D117" s="31"/>
      <c r="E117" s="31"/>
      <c r="F117" s="67">
        <f>SUM(F112:F116)</f>
        <v>-7795</v>
      </c>
      <c r="G117" s="31"/>
    </row>
    <row r="118" spans="4:7" ht="12.75">
      <c r="D118" s="31"/>
      <c r="E118" s="31"/>
      <c r="F118" s="22"/>
      <c r="G118" s="31"/>
    </row>
    <row r="119" spans="3:7" ht="12.75">
      <c r="C119" s="22" t="s">
        <v>85</v>
      </c>
      <c r="D119" s="31"/>
      <c r="E119" s="31"/>
      <c r="F119" s="26">
        <v>-223</v>
      </c>
      <c r="G119" s="31"/>
    </row>
    <row r="120" spans="3:7" ht="12.75">
      <c r="C120" s="22" t="s">
        <v>86</v>
      </c>
      <c r="D120" s="31"/>
      <c r="E120" s="31"/>
      <c r="F120" s="26">
        <v>-591</v>
      </c>
      <c r="G120" s="31"/>
    </row>
    <row r="121" spans="4:7" ht="12.75">
      <c r="D121" s="31"/>
      <c r="E121" s="31"/>
      <c r="F121" s="66"/>
      <c r="G121" s="31"/>
    </row>
    <row r="122" spans="2:9" ht="12.75">
      <c r="B122" s="22" t="s">
        <v>68</v>
      </c>
      <c r="D122" s="31"/>
      <c r="E122" s="31"/>
      <c r="F122" s="67">
        <f>SUM(F117:F121)</f>
        <v>-8609</v>
      </c>
      <c r="G122" s="32"/>
      <c r="H122" s="21"/>
      <c r="I122" s="1"/>
    </row>
    <row r="123" spans="4:7" ht="12.75">
      <c r="D123" s="31"/>
      <c r="E123" s="31"/>
      <c r="F123" s="22"/>
      <c r="G123" s="31"/>
    </row>
    <row r="124" spans="1:7" ht="12.75">
      <c r="A124" s="21" t="s">
        <v>69</v>
      </c>
      <c r="B124" s="23"/>
      <c r="D124" s="31"/>
      <c r="E124" s="31"/>
      <c r="F124" s="22"/>
      <c r="G124" s="31"/>
    </row>
    <row r="125" spans="2:7" ht="12.75">
      <c r="B125" s="22" t="s">
        <v>70</v>
      </c>
      <c r="D125" s="31"/>
      <c r="E125" s="31"/>
      <c r="F125" s="26">
        <f>-434+48</f>
        <v>-386</v>
      </c>
      <c r="G125" s="31"/>
    </row>
    <row r="126" spans="2:7" ht="12.75">
      <c r="B126" s="22" t="s">
        <v>98</v>
      </c>
      <c r="D126" s="31"/>
      <c r="E126" s="31"/>
      <c r="F126" s="26">
        <v>14241</v>
      </c>
      <c r="G126" s="31"/>
    </row>
    <row r="127" spans="2:9" ht="12.75">
      <c r="B127" s="22" t="s">
        <v>54</v>
      </c>
      <c r="C127" s="21"/>
      <c r="D127" s="32"/>
      <c r="E127" s="32"/>
      <c r="F127" s="26">
        <v>2</v>
      </c>
      <c r="G127" s="32"/>
      <c r="H127" s="21"/>
      <c r="I127" s="1"/>
    </row>
    <row r="128" spans="2:7" ht="12.75">
      <c r="B128" s="22" t="s">
        <v>71</v>
      </c>
      <c r="D128" s="31"/>
      <c r="E128" s="31"/>
      <c r="F128" s="67">
        <f>SUM(F125:F127)</f>
        <v>13857</v>
      </c>
      <c r="G128" s="31"/>
    </row>
    <row r="129" spans="4:7" ht="12.75">
      <c r="D129" s="31"/>
      <c r="E129" s="31"/>
      <c r="F129" s="22"/>
      <c r="G129" s="31"/>
    </row>
    <row r="130" spans="1:7" ht="12.75">
      <c r="A130" s="21" t="s">
        <v>72</v>
      </c>
      <c r="B130" s="23"/>
      <c r="D130" s="31"/>
      <c r="E130" s="31"/>
      <c r="F130" s="22"/>
      <c r="G130" s="31"/>
    </row>
    <row r="131" spans="2:9" ht="12.75">
      <c r="B131" s="22" t="s">
        <v>77</v>
      </c>
      <c r="C131" s="21"/>
      <c r="D131" s="32"/>
      <c r="E131" s="32"/>
      <c r="F131" s="26">
        <f>-70+51</f>
        <v>-19</v>
      </c>
      <c r="G131" s="32"/>
      <c r="H131" s="21"/>
      <c r="I131" s="1"/>
    </row>
    <row r="132" spans="2:7" ht="12.75">
      <c r="B132" s="22" t="s">
        <v>55</v>
      </c>
      <c r="D132" s="31"/>
      <c r="E132" s="31"/>
      <c r="F132" s="26">
        <v>-4617</v>
      </c>
      <c r="G132" s="31"/>
    </row>
    <row r="133" spans="2:7" ht="12.75">
      <c r="B133" s="22" t="s">
        <v>99</v>
      </c>
      <c r="D133" s="31"/>
      <c r="E133" s="31"/>
      <c r="F133" s="26">
        <v>-13</v>
      </c>
      <c r="G133" s="31"/>
    </row>
    <row r="134" spans="2:7" ht="12.75">
      <c r="B134" s="22" t="s">
        <v>80</v>
      </c>
      <c r="D134" s="31"/>
      <c r="E134" s="31"/>
      <c r="F134" s="67">
        <f>SUM(F131:F133)</f>
        <v>-4649</v>
      </c>
      <c r="G134" s="31"/>
    </row>
    <row r="135" spans="4:7" ht="12.75">
      <c r="D135" s="31"/>
      <c r="E135" s="31"/>
      <c r="F135" s="22"/>
      <c r="G135" s="31"/>
    </row>
    <row r="136" spans="1:7" ht="12.75">
      <c r="A136" s="22" t="s">
        <v>73</v>
      </c>
      <c r="D136" s="31"/>
      <c r="E136" s="31"/>
      <c r="F136" s="26">
        <f>+F134+F128+F122</f>
        <v>599</v>
      </c>
      <c r="G136" s="31"/>
    </row>
    <row r="137" spans="4:7" ht="12.75">
      <c r="D137" s="31"/>
      <c r="E137" s="31"/>
      <c r="F137" s="22"/>
      <c r="G137" s="31"/>
    </row>
    <row r="138" spans="1:7" ht="12.75">
      <c r="A138" s="22" t="s">
        <v>74</v>
      </c>
      <c r="D138" s="31"/>
      <c r="E138" s="31"/>
      <c r="F138" s="15">
        <v>-7964</v>
      </c>
      <c r="G138" s="31"/>
    </row>
    <row r="139" spans="4:7" ht="12.75">
      <c r="D139" s="31"/>
      <c r="E139" s="31"/>
      <c r="F139" s="22"/>
      <c r="G139" s="31"/>
    </row>
    <row r="140" spans="1:7" ht="12.75">
      <c r="A140" s="22" t="s">
        <v>75</v>
      </c>
      <c r="D140" s="31"/>
      <c r="E140" s="31"/>
      <c r="F140" s="18">
        <f>SUM(F135:F139)</f>
        <v>-7365</v>
      </c>
      <c r="G140" s="31"/>
    </row>
    <row r="141" spans="4:7" ht="12.75">
      <c r="D141" s="31"/>
      <c r="E141" s="31"/>
      <c r="F141" s="24"/>
      <c r="G141" s="31"/>
    </row>
    <row r="142" spans="4:7" ht="12.75">
      <c r="D142" s="31"/>
      <c r="E142" s="31"/>
      <c r="F142" s="24"/>
      <c r="G142" s="31"/>
    </row>
    <row r="143" spans="4:7" ht="12.75">
      <c r="D143" s="31"/>
      <c r="E143" s="31"/>
      <c r="F143" s="24"/>
      <c r="G143" s="31"/>
    </row>
    <row r="144" spans="1:7" ht="12.75">
      <c r="A144" s="21" t="s">
        <v>76</v>
      </c>
      <c r="B144" s="21"/>
      <c r="D144" s="31"/>
      <c r="E144" s="31"/>
      <c r="F144" s="24"/>
      <c r="G144" s="31"/>
    </row>
    <row r="145" spans="1:7" ht="12.75">
      <c r="A145" s="58" t="s">
        <v>100</v>
      </c>
      <c r="B145" s="21"/>
      <c r="D145" s="31"/>
      <c r="E145" s="31"/>
      <c r="F145" s="24"/>
      <c r="G145" s="31"/>
    </row>
    <row r="146" spans="4:7" ht="12.75">
      <c r="D146" s="31"/>
      <c r="E146" s="31"/>
      <c r="F146" s="24"/>
      <c r="G146" s="31"/>
    </row>
    <row r="147" spans="1:7" ht="12.75">
      <c r="A147" s="21" t="s">
        <v>93</v>
      </c>
      <c r="D147" s="31"/>
      <c r="E147" s="31"/>
      <c r="F147" s="24"/>
      <c r="G147" s="31"/>
    </row>
    <row r="148" spans="1:7" ht="12.75">
      <c r="A148" s="21" t="s">
        <v>94</v>
      </c>
      <c r="D148" s="31"/>
      <c r="E148" s="31"/>
      <c r="F148" s="22"/>
      <c r="G148" s="31"/>
    </row>
    <row r="150" ht="12.75">
      <c r="A150" s="21" t="str">
        <f>+A1</f>
        <v>JOHN MASTER INDUSTRIES BERHAD - CO . NO. 114842-H</v>
      </c>
    </row>
    <row r="151" ht="12.75">
      <c r="A151" s="21"/>
    </row>
    <row r="152" ht="12.75">
      <c r="A152" s="21" t="s">
        <v>56</v>
      </c>
    </row>
    <row r="153" ht="12.75">
      <c r="A153" s="21" t="s">
        <v>97</v>
      </c>
    </row>
    <row r="154" ht="12.75">
      <c r="A154" s="21" t="s">
        <v>2</v>
      </c>
    </row>
    <row r="155" ht="12.75">
      <c r="A155" s="21"/>
    </row>
    <row r="156" spans="5:7" ht="12.75">
      <c r="E156" s="58" t="s">
        <v>83</v>
      </c>
      <c r="F156" s="2"/>
      <c r="G156" s="58" t="s">
        <v>84</v>
      </c>
    </row>
    <row r="157" spans="5:9" ht="12.75">
      <c r="E157" s="57" t="s">
        <v>47</v>
      </c>
      <c r="F157" s="16" t="s">
        <v>49</v>
      </c>
      <c r="G157" s="57" t="s">
        <v>57</v>
      </c>
      <c r="H157" s="57" t="s">
        <v>58</v>
      </c>
      <c r="I157" s="25"/>
    </row>
    <row r="158" spans="5:9" ht="12.75">
      <c r="E158" s="57"/>
      <c r="F158" s="16"/>
      <c r="G158" s="57" t="s">
        <v>59</v>
      </c>
      <c r="H158" s="57"/>
      <c r="I158" s="25"/>
    </row>
    <row r="159" spans="5:9" ht="12.75">
      <c r="E159" s="57" t="s">
        <v>60</v>
      </c>
      <c r="F159" s="57" t="s">
        <v>60</v>
      </c>
      <c r="G159" s="57" t="s">
        <v>60</v>
      </c>
      <c r="H159" s="57" t="s">
        <v>60</v>
      </c>
      <c r="I159" s="25"/>
    </row>
    <row r="160" spans="5:9" ht="12.75">
      <c r="E160" s="71" t="s">
        <v>91</v>
      </c>
      <c r="F160" s="71" t="s">
        <v>91</v>
      </c>
      <c r="G160" s="71" t="s">
        <v>91</v>
      </c>
      <c r="H160" s="71" t="s">
        <v>91</v>
      </c>
      <c r="I160" s="25"/>
    </row>
    <row r="161" ht="12.75">
      <c r="I161" s="22"/>
    </row>
    <row r="162" spans="2:10" ht="12.75">
      <c r="B162" s="22" t="s">
        <v>61</v>
      </c>
      <c r="E162" s="15">
        <v>48622</v>
      </c>
      <c r="F162" s="15">
        <v>2732</v>
      </c>
      <c r="G162" s="15">
        <v>57425</v>
      </c>
      <c r="H162" s="15">
        <f>SUM(E162:G162)</f>
        <v>108779</v>
      </c>
      <c r="I162" s="15"/>
      <c r="J162" s="17"/>
    </row>
    <row r="163" spans="2:9" ht="12.75">
      <c r="B163" s="22" t="s">
        <v>62</v>
      </c>
      <c r="E163" s="15"/>
      <c r="G163" s="15">
        <f>+G37</f>
        <v>1418</v>
      </c>
      <c r="H163" s="15">
        <f>SUM(E163:G163)</f>
        <v>1418</v>
      </c>
      <c r="I163" s="15"/>
    </row>
    <row r="164" spans="2:9" ht="12.75">
      <c r="B164" s="22" t="s">
        <v>99</v>
      </c>
      <c r="E164" s="15"/>
      <c r="F164" s="15">
        <f>+F133</f>
        <v>-13</v>
      </c>
      <c r="G164" s="15"/>
      <c r="H164" s="15">
        <f>SUM(E164:G164)</f>
        <v>-13</v>
      </c>
      <c r="I164" s="15"/>
    </row>
    <row r="165" spans="2:9" ht="12.75">
      <c r="B165" s="22" t="s">
        <v>63</v>
      </c>
      <c r="E165" s="15"/>
      <c r="G165" s="15"/>
      <c r="H165" s="15">
        <f>SUM(E165:G165)</f>
        <v>0</v>
      </c>
      <c r="I165" s="15"/>
    </row>
    <row r="166" spans="5:9" ht="12.75">
      <c r="E166" s="15"/>
      <c r="G166" s="15"/>
      <c r="H166" s="15"/>
      <c r="I166" s="15"/>
    </row>
    <row r="167" spans="5:9" ht="12.75">
      <c r="E167" s="18">
        <f>SUM(E162:E166)</f>
        <v>48622</v>
      </c>
      <c r="F167" s="18">
        <f>SUM(F162:F166)</f>
        <v>2719</v>
      </c>
      <c r="G167" s="18">
        <f>SUM(G162:G166)</f>
        <v>58843</v>
      </c>
      <c r="H167" s="18">
        <f>SUM(H162:H166)</f>
        <v>110184</v>
      </c>
      <c r="I167" s="24"/>
    </row>
    <row r="168" spans="7:9" ht="12.75">
      <c r="G168" s="26"/>
      <c r="H168" s="26">
        <f>+H167-F89</f>
        <v>0</v>
      </c>
      <c r="I168" s="26"/>
    </row>
    <row r="169" ht="12.75">
      <c r="A169" s="21" t="s">
        <v>93</v>
      </c>
    </row>
    <row r="170" ht="12.75">
      <c r="A170" s="21" t="s">
        <v>94</v>
      </c>
    </row>
    <row r="172" ht="12.75">
      <c r="I172" s="22"/>
    </row>
    <row r="173" ht="12.75">
      <c r="I173" s="22"/>
    </row>
  </sheetData>
  <printOptions/>
  <pageMargins left="0.75" right="0.26" top="0.61" bottom="0.31" header="0.5" footer="0.25"/>
  <pageSetup horizontalDpi="600" verticalDpi="600" orientation="portrait" paperSize="9" scale="85" r:id="rId1"/>
  <headerFooter alignWithMargins="0">
    <oddFooter>&amp;C&amp;F</oddFooter>
  </headerFooter>
  <rowBreaks count="3" manualBreakCount="3">
    <brk id="48" max="255" man="1"/>
    <brk id="104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ms ho</cp:lastModifiedBy>
  <cp:lastPrinted>2002-11-12T08:28:43Z</cp:lastPrinted>
  <dcterms:created xsi:type="dcterms:W3CDTF">2002-11-07T06:45:55Z</dcterms:created>
  <dcterms:modified xsi:type="dcterms:W3CDTF">2002-11-27T09:08:04Z</dcterms:modified>
  <cp:category/>
  <cp:version/>
  <cp:contentType/>
  <cp:contentStatus/>
</cp:coreProperties>
</file>